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2年入库\2022年省资金入库上资金小组会\"/>
    </mc:Choice>
  </mc:AlternateContent>
  <bookViews>
    <workbookView xWindow="-105" yWindow="-105" windowWidth="21840" windowHeight="12570"/>
  </bookViews>
  <sheets>
    <sheet name="底稿" sheetId="1" r:id="rId1"/>
    <sheet name="问题" sheetId="5" state="hidden" r:id="rId2"/>
    <sheet name="Sheet2" sheetId="2" state="hidden" r:id="rId3"/>
  </sheets>
  <definedNames>
    <definedName name="_xlnm.Print_Area" localSheetId="0">底稿!$A$1:$D$8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G4" i="2"/>
  <c r="G5" i="2"/>
  <c r="G6" i="2"/>
  <c r="G7" i="2"/>
  <c r="G8" i="2"/>
  <c r="G9" i="2"/>
  <c r="G10" i="2"/>
  <c r="G3" i="2"/>
  <c r="C12" i="2"/>
  <c r="F12" i="2"/>
  <c r="F15" i="2" s="1"/>
  <c r="D12" i="2"/>
  <c r="E11" i="2"/>
  <c r="G11" i="2" s="1"/>
  <c r="E12" i="2"/>
  <c r="I32" i="2"/>
  <c r="H32" i="2"/>
  <c r="H24" i="2"/>
  <c r="J24" i="2" s="1"/>
  <c r="I24" i="2"/>
  <c r="H25" i="2"/>
  <c r="I25" i="2"/>
  <c r="H26" i="2"/>
  <c r="I26" i="2"/>
  <c r="H27" i="2"/>
  <c r="I27" i="2"/>
  <c r="J27" i="2" s="1"/>
  <c r="H28" i="2"/>
  <c r="J28" i="2" s="1"/>
  <c r="I28" i="2"/>
  <c r="H29" i="2"/>
  <c r="I29" i="2"/>
  <c r="J29" i="2" s="1"/>
  <c r="H30" i="2"/>
  <c r="J30" i="2" s="1"/>
  <c r="I30" i="2"/>
  <c r="H31" i="2"/>
  <c r="I31" i="2"/>
  <c r="J31" i="2" s="1"/>
  <c r="I23" i="2"/>
  <c r="H23" i="2"/>
  <c r="J23" i="2"/>
  <c r="J32" i="2"/>
  <c r="I22" i="2"/>
  <c r="I21" i="2"/>
  <c r="F16" i="2" l="1"/>
  <c r="H17" i="2"/>
  <c r="J26" i="2"/>
  <c r="I33" i="2"/>
  <c r="I39" i="2" s="1"/>
  <c r="J25" i="2"/>
  <c r="J33" i="2"/>
  <c r="G12" i="2"/>
  <c r="H33" i="2"/>
</calcChain>
</file>

<file path=xl/sharedStrings.xml><?xml version="1.0" encoding="utf-8"?>
<sst xmlns="http://schemas.openxmlformats.org/spreadsheetml/2006/main" count="62" uniqueCount="58">
  <si>
    <t>蔡婉婷</t>
  </si>
  <si>
    <t>甘海龙</t>
  </si>
  <si>
    <t>洪伟</t>
    <phoneticPr fontId="1" type="noConversion"/>
  </si>
  <si>
    <t>李春红</t>
  </si>
  <si>
    <t>猎影</t>
  </si>
  <si>
    <t>林立荣</t>
  </si>
  <si>
    <t>谭志吉</t>
  </si>
  <si>
    <t>每股面值</t>
    <phoneticPr fontId="1" type="noConversion"/>
  </si>
  <si>
    <t>每股金额</t>
    <phoneticPr fontId="1" type="noConversion"/>
  </si>
  <si>
    <t>发行前股数</t>
    <phoneticPr fontId="1" type="noConversion"/>
  </si>
  <si>
    <t>注册资本（万元）</t>
    <phoneticPr fontId="1" type="noConversion"/>
  </si>
  <si>
    <t>分红股</t>
    <phoneticPr fontId="1" type="noConversion"/>
  </si>
  <si>
    <t>认购股数（万）</t>
    <phoneticPr fontId="1" type="noConversion"/>
  </si>
  <si>
    <t>股数（万）</t>
    <phoneticPr fontId="1" type="noConversion"/>
  </si>
  <si>
    <t>投资额（万元）</t>
    <phoneticPr fontId="1" type="noConversion"/>
  </si>
  <si>
    <t>资本公积</t>
    <phoneticPr fontId="1" type="noConversion"/>
  </si>
  <si>
    <t>章立早</t>
  </si>
  <si>
    <t>柏芳</t>
    <phoneticPr fontId="1" type="noConversion"/>
  </si>
  <si>
    <t>符文江</t>
    <phoneticPr fontId="1" type="noConversion"/>
  </si>
  <si>
    <t>陈柏宇</t>
    <phoneticPr fontId="1" type="noConversion"/>
  </si>
  <si>
    <t>李楚君</t>
    <phoneticPr fontId="1" type="noConversion"/>
  </si>
  <si>
    <t>李国深</t>
    <phoneticPr fontId="1" type="noConversion"/>
  </si>
  <si>
    <t>吴缘</t>
    <phoneticPr fontId="1" type="noConversion"/>
  </si>
  <si>
    <t>源生物</t>
    <phoneticPr fontId="1" type="noConversion"/>
  </si>
  <si>
    <t>杨春</t>
    <phoneticPr fontId="1" type="noConversion"/>
  </si>
  <si>
    <t>转让</t>
    <phoneticPr fontId="1" type="noConversion"/>
  </si>
  <si>
    <t>新增</t>
    <phoneticPr fontId="1" type="noConversion"/>
  </si>
  <si>
    <t>受让</t>
    <phoneticPr fontId="1" type="noConversion"/>
  </si>
  <si>
    <t>温氏食品</t>
    <phoneticPr fontId="1" type="noConversion"/>
  </si>
  <si>
    <t>原</t>
    <phoneticPr fontId="1" type="noConversion"/>
  </si>
  <si>
    <t>增资后</t>
    <phoneticPr fontId="1" type="noConversion"/>
  </si>
  <si>
    <t>总增资</t>
    <phoneticPr fontId="1" type="noConversion"/>
  </si>
  <si>
    <t>实收资本</t>
    <phoneticPr fontId="1" type="noConversion"/>
  </si>
  <si>
    <t>资本公积</t>
    <phoneticPr fontId="1" type="noConversion"/>
  </si>
  <si>
    <t>已收</t>
    <phoneticPr fontId="1" type="noConversion"/>
  </si>
  <si>
    <t>未收</t>
    <phoneticPr fontId="1" type="noConversion"/>
  </si>
  <si>
    <t>预计2019年7月收取</t>
    <phoneticPr fontId="1" type="noConversion"/>
  </si>
  <si>
    <t>即，是否一定要先获得“创客广东”大赛奖，再收到增资扩股资金？</t>
  </si>
  <si>
    <t>“创客广东”大赛获奖项目奖励专题疑点（20190621）</t>
  </si>
  <si>
    <t>1、有申报企业未取得工商变更登记，但提供了说明；</t>
  </si>
  <si>
    <t>2、获得“创客广东”大赛奖和收到增资扩股资金有前后顺序吗？</t>
  </si>
  <si>
    <t>3、没有签订增资扩股协议，但签订了股权转让协议，可以吗？</t>
  </si>
  <si>
    <t>黄国香</t>
    <phoneticPr fontId="1" type="noConversion"/>
  </si>
  <si>
    <t>4、我们需要计算奖补金额吗？</t>
    <phoneticPr fontId="1" type="noConversion"/>
  </si>
  <si>
    <t>所属区</t>
    <phoneticPr fontId="1" type="noConversion"/>
  </si>
  <si>
    <t>序号</t>
  </si>
  <si>
    <t>企业名称</t>
  </si>
  <si>
    <t>大赛获奖情况</t>
  </si>
  <si>
    <t>黄埔区</t>
  </si>
  <si>
    <t>广州探迹科技有限公司</t>
  </si>
  <si>
    <t>越洋医药开发（广州）有限公司</t>
  </si>
  <si>
    <t>北斗生命科学（广州）有限公司</t>
  </si>
  <si>
    <t>广州欧欧医疗科技有限责任公司</t>
  </si>
  <si>
    <t>荣获2020年“创客中国”广东省创新创业大赛暨第四届“创客广东”大赛企业组优胜奖</t>
    <phoneticPr fontId="3" type="noConversion"/>
  </si>
  <si>
    <t>荣获2020年“创客中国”广东省创新创业大赛暨第四届“创客广东”大赛企业组二等奖</t>
    <phoneticPr fontId="3" type="noConversion"/>
  </si>
  <si>
    <t>番禺区</t>
  </si>
  <si>
    <t>2022年省级促进经济高质量发展专项资金（民营经济及中小微企业发展）项目入库公示
（创客广东专题专题）</t>
    <phoneticPr fontId="1" type="noConversion"/>
  </si>
  <si>
    <t>附件2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</si>
</sst>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18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</cellXfs>
  <cellStyles count="6">
    <cellStyle name="常规" xfId="0" builtinId="0"/>
    <cellStyle name="常规 10" xfId="4"/>
    <cellStyle name="常规 10 3" xfId="3"/>
    <cellStyle name="常规 2" xfId="1"/>
    <cellStyle name="常规 2 3" xfId="2"/>
    <cellStyle name="常规 6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18</xdr:row>
      <xdr:rowOff>19050</xdr:rowOff>
    </xdr:from>
    <xdr:to>
      <xdr:col>16</xdr:col>
      <xdr:colOff>84664</xdr:colOff>
      <xdr:row>25</xdr:row>
      <xdr:rowOff>104614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3105150"/>
          <a:ext cx="8485714" cy="128571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12</xdr:col>
      <xdr:colOff>208419</xdr:colOff>
      <xdr:row>39</xdr:row>
      <xdr:rowOff>37838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4629150"/>
          <a:ext cx="9047619" cy="20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view="pageBreakPreview" zoomScale="85" zoomScaleNormal="100" zoomScaleSheetLayoutView="85" workbookViewId="0">
      <selection sqref="A1:B1"/>
    </sheetView>
  </sheetViews>
  <sheetFormatPr defaultColWidth="8.875" defaultRowHeight="15" x14ac:dyDescent="0.15"/>
  <cols>
    <col min="1" max="1" width="11.25" style="7" customWidth="1"/>
    <col min="2" max="2" width="43.5" style="8" customWidth="1"/>
    <col min="3" max="3" width="50.125" style="8" customWidth="1"/>
    <col min="4" max="4" width="22.875" style="8" customWidth="1"/>
    <col min="5" max="16384" width="8.875" style="8"/>
  </cols>
  <sheetData>
    <row r="1" spans="1:4" ht="25.5" customHeight="1" x14ac:dyDescent="0.15">
      <c r="A1" s="23" t="s">
        <v>57</v>
      </c>
      <c r="B1" s="23"/>
      <c r="C1" s="13"/>
      <c r="D1" s="13"/>
    </row>
    <row r="2" spans="1:4" s="6" customFormat="1" ht="61.5" customHeight="1" x14ac:dyDescent="0.15">
      <c r="A2" s="21" t="s">
        <v>56</v>
      </c>
      <c r="B2" s="21"/>
      <c r="C2" s="21"/>
      <c r="D2" s="22"/>
    </row>
    <row r="3" spans="1:4" ht="36" customHeight="1" x14ac:dyDescent="0.15">
      <c r="A3" s="11"/>
      <c r="B3" s="9"/>
      <c r="C3" s="9"/>
      <c r="D3" s="20"/>
    </row>
    <row r="4" spans="1:4" s="12" customFormat="1" ht="36.75" customHeight="1" x14ac:dyDescent="0.15">
      <c r="A4" s="14" t="s">
        <v>45</v>
      </c>
      <c r="B4" s="14" t="s">
        <v>46</v>
      </c>
      <c r="C4" s="14" t="s">
        <v>47</v>
      </c>
      <c r="D4" s="14" t="s">
        <v>44</v>
      </c>
    </row>
    <row r="5" spans="1:4" s="10" customFormat="1" ht="56.25" x14ac:dyDescent="0.15">
      <c r="A5" s="17">
        <v>1</v>
      </c>
      <c r="B5" s="16" t="s">
        <v>49</v>
      </c>
      <c r="C5" s="18" t="s">
        <v>53</v>
      </c>
      <c r="D5" s="15" t="s">
        <v>55</v>
      </c>
    </row>
    <row r="6" spans="1:4" s="10" customFormat="1" ht="56.25" x14ac:dyDescent="0.15">
      <c r="A6" s="19">
        <v>2</v>
      </c>
      <c r="B6" s="16" t="s">
        <v>50</v>
      </c>
      <c r="C6" s="18" t="s">
        <v>54</v>
      </c>
      <c r="D6" s="15" t="s">
        <v>48</v>
      </c>
    </row>
    <row r="7" spans="1:4" s="10" customFormat="1" ht="56.25" x14ac:dyDescent="0.15">
      <c r="A7" s="19">
        <v>3</v>
      </c>
      <c r="B7" s="16" t="s">
        <v>51</v>
      </c>
      <c r="C7" s="18" t="s">
        <v>53</v>
      </c>
      <c r="D7" s="15" t="s">
        <v>48</v>
      </c>
    </row>
    <row r="8" spans="1:4" ht="37.5" x14ac:dyDescent="0.15">
      <c r="A8" s="19">
        <v>4</v>
      </c>
      <c r="B8" s="16" t="s">
        <v>52</v>
      </c>
      <c r="C8" s="18" t="s">
        <v>53</v>
      </c>
      <c r="D8" s="15" t="s">
        <v>48</v>
      </c>
    </row>
    <row r="9" spans="1:4" x14ac:dyDescent="0.15">
      <c r="A9" s="11"/>
      <c r="B9" s="9"/>
      <c r="C9" s="9"/>
      <c r="D9" s="9"/>
    </row>
  </sheetData>
  <mergeCells count="2">
    <mergeCell ref="A2:D2"/>
    <mergeCell ref="A1:B1"/>
  </mergeCells>
  <phoneticPr fontId="3" type="noConversion"/>
  <printOptions horizontalCentered="1"/>
  <pageMargins left="0.74803149606299213" right="0.74803149606299213" top="0.70866141732283461" bottom="0.62992125984251968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defaultRowHeight="13.5" x14ac:dyDescent="0.15"/>
  <sheetData>
    <row r="1" spans="1:1" x14ac:dyDescent="0.15">
      <c r="A1" t="s">
        <v>38</v>
      </c>
    </row>
    <row r="4" spans="1:1" x14ac:dyDescent="0.15">
      <c r="A4" t="s">
        <v>39</v>
      </c>
    </row>
    <row r="6" spans="1:1" x14ac:dyDescent="0.15">
      <c r="A6" t="s">
        <v>40</v>
      </c>
    </row>
    <row r="7" spans="1:1" x14ac:dyDescent="0.15">
      <c r="A7" t="s">
        <v>37</v>
      </c>
    </row>
    <row r="9" spans="1:1" x14ac:dyDescent="0.15">
      <c r="A9" t="s">
        <v>41</v>
      </c>
    </row>
    <row r="11" spans="1:1" x14ac:dyDescent="0.15">
      <c r="A11" t="s">
        <v>43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workbookViewId="0">
      <selection activeCell="H18" sqref="H18"/>
    </sheetView>
  </sheetViews>
  <sheetFormatPr defaultRowHeight="13.5" x14ac:dyDescent="0.15"/>
  <cols>
    <col min="2" max="2" width="11" bestFit="1" customWidth="1"/>
    <col min="3" max="4" width="11" customWidth="1"/>
    <col min="5" max="5" width="15.125" bestFit="1" customWidth="1"/>
    <col min="7" max="7" width="10.5" customWidth="1"/>
    <col min="8" max="8" width="15.125" bestFit="1" customWidth="1"/>
    <col min="9" max="9" width="17.25" bestFit="1" customWidth="1"/>
  </cols>
  <sheetData>
    <row r="2" spans="2:7" x14ac:dyDescent="0.15">
      <c r="C2" s="1" t="s">
        <v>29</v>
      </c>
      <c r="D2" s="1" t="s">
        <v>25</v>
      </c>
      <c r="E2" s="1" t="s">
        <v>27</v>
      </c>
      <c r="F2" s="1" t="s">
        <v>26</v>
      </c>
      <c r="G2" s="1" t="s">
        <v>30</v>
      </c>
    </row>
    <row r="3" spans="2:7" x14ac:dyDescent="0.15">
      <c r="B3" t="s">
        <v>17</v>
      </c>
      <c r="C3">
        <v>162.8081</v>
      </c>
      <c r="D3">
        <v>56.9955</v>
      </c>
      <c r="G3">
        <f>C3-D3+E3+F3</f>
        <v>105.8126</v>
      </c>
    </row>
    <row r="4" spans="2:7" x14ac:dyDescent="0.15">
      <c r="B4" t="s">
        <v>18</v>
      </c>
      <c r="C4">
        <v>24.722899999999999</v>
      </c>
      <c r="D4">
        <v>8.6538000000000004</v>
      </c>
      <c r="G4">
        <f t="shared" ref="G4:G11" si="0">C4-D4+E4+F4</f>
        <v>16.069099999999999</v>
      </c>
    </row>
    <row r="5" spans="2:7" x14ac:dyDescent="0.15">
      <c r="B5" t="s">
        <v>19</v>
      </c>
      <c r="C5">
        <v>27.247800000000002</v>
      </c>
      <c r="D5">
        <v>9.5149000000000008</v>
      </c>
      <c r="G5">
        <f t="shared" si="0"/>
        <v>17.732900000000001</v>
      </c>
    </row>
    <row r="6" spans="2:7" x14ac:dyDescent="0.15">
      <c r="B6" t="s">
        <v>20</v>
      </c>
      <c r="C6">
        <v>11.7758</v>
      </c>
      <c r="D6">
        <v>4.1234000000000002</v>
      </c>
      <c r="G6">
        <f t="shared" si="0"/>
        <v>7.6524000000000001</v>
      </c>
    </row>
    <row r="7" spans="2:7" x14ac:dyDescent="0.15">
      <c r="B7" t="s">
        <v>21</v>
      </c>
      <c r="C7">
        <v>8.2570999999999994</v>
      </c>
      <c r="D7">
        <v>2.8936000000000002</v>
      </c>
      <c r="G7">
        <f t="shared" si="0"/>
        <v>5.3634999999999993</v>
      </c>
    </row>
    <row r="8" spans="2:7" x14ac:dyDescent="0.15">
      <c r="B8" t="s">
        <v>22</v>
      </c>
      <c r="C8">
        <v>8.0382999999999996</v>
      </c>
      <c r="D8">
        <v>2.8092999999999999</v>
      </c>
      <c r="G8">
        <f t="shared" si="0"/>
        <v>5.2289999999999992</v>
      </c>
    </row>
    <row r="9" spans="2:7" x14ac:dyDescent="0.15">
      <c r="B9" t="s">
        <v>23</v>
      </c>
      <c r="C9">
        <v>10.33</v>
      </c>
      <c r="D9">
        <v>3.617</v>
      </c>
      <c r="G9">
        <f t="shared" si="0"/>
        <v>6.7130000000000001</v>
      </c>
    </row>
    <row r="10" spans="2:7" x14ac:dyDescent="0.15">
      <c r="B10" t="s">
        <v>24</v>
      </c>
      <c r="C10">
        <v>5.17</v>
      </c>
      <c r="D10">
        <v>1.8085</v>
      </c>
      <c r="G10">
        <f t="shared" si="0"/>
        <v>3.3614999999999999</v>
      </c>
    </row>
    <row r="11" spans="2:7" x14ac:dyDescent="0.15">
      <c r="B11" t="s">
        <v>28</v>
      </c>
      <c r="E11">
        <f>D12</f>
        <v>90.415999999999997</v>
      </c>
      <c r="F11">
        <v>161.48500000000001</v>
      </c>
      <c r="G11">
        <f t="shared" si="0"/>
        <v>251.90100000000001</v>
      </c>
    </row>
    <row r="12" spans="2:7" x14ac:dyDescent="0.15">
      <c r="C12">
        <f>SUM(C3:C11)</f>
        <v>258.35000000000002</v>
      </c>
      <c r="D12">
        <f>SUM(D3:D11)</f>
        <v>90.415999999999997</v>
      </c>
      <c r="E12">
        <f t="shared" ref="E12:G12" si="1">SUM(E3:E11)</f>
        <v>90.415999999999997</v>
      </c>
      <c r="F12">
        <f t="shared" si="1"/>
        <v>161.48500000000001</v>
      </c>
      <c r="G12">
        <f t="shared" si="1"/>
        <v>419.83499999999998</v>
      </c>
    </row>
    <row r="14" spans="2:7" x14ac:dyDescent="0.15">
      <c r="E14" t="s">
        <v>31</v>
      </c>
      <c r="F14">
        <v>1562.5</v>
      </c>
    </row>
    <row r="15" spans="2:7" x14ac:dyDescent="0.15">
      <c r="E15" t="s">
        <v>32</v>
      </c>
      <c r="F15">
        <f>F12</f>
        <v>161.48500000000001</v>
      </c>
    </row>
    <row r="16" spans="2:7" x14ac:dyDescent="0.15">
      <c r="E16" t="s">
        <v>33</v>
      </c>
      <c r="F16">
        <f>F14-F15</f>
        <v>1401.0149999999999</v>
      </c>
    </row>
    <row r="17" spans="2:10" x14ac:dyDescent="0.15">
      <c r="E17" t="s">
        <v>34</v>
      </c>
      <c r="F17">
        <v>900</v>
      </c>
      <c r="G17" s="5">
        <v>43283</v>
      </c>
      <c r="H17">
        <f>F17-F15</f>
        <v>738.51499999999999</v>
      </c>
    </row>
    <row r="18" spans="2:10" x14ac:dyDescent="0.15">
      <c r="E18" t="s">
        <v>35</v>
      </c>
      <c r="F18">
        <f>F14-F17</f>
        <v>662.5</v>
      </c>
      <c r="G18" t="s">
        <v>36</v>
      </c>
    </row>
    <row r="20" spans="2:10" x14ac:dyDescent="0.15">
      <c r="C20" s="1" t="s">
        <v>13</v>
      </c>
      <c r="D20" s="1"/>
      <c r="E20" t="s">
        <v>12</v>
      </c>
      <c r="F20" t="s">
        <v>7</v>
      </c>
      <c r="G20" t="s">
        <v>8</v>
      </c>
      <c r="H20" t="s">
        <v>14</v>
      </c>
      <c r="I20" t="s">
        <v>10</v>
      </c>
      <c r="J20" t="s">
        <v>15</v>
      </c>
    </row>
    <row r="21" spans="2:10" x14ac:dyDescent="0.15">
      <c r="B21" t="s">
        <v>9</v>
      </c>
      <c r="C21">
        <v>3666</v>
      </c>
      <c r="F21">
        <v>1</v>
      </c>
      <c r="I21">
        <f>C21*F21</f>
        <v>3666</v>
      </c>
    </row>
    <row r="22" spans="2:10" x14ac:dyDescent="0.15">
      <c r="B22" t="s">
        <v>11</v>
      </c>
      <c r="C22">
        <v>733.2</v>
      </c>
      <c r="F22">
        <v>1</v>
      </c>
      <c r="I22">
        <f>C22*F22</f>
        <v>733.2</v>
      </c>
    </row>
    <row r="23" spans="2:10" x14ac:dyDescent="0.15">
      <c r="B23" s="2" t="s">
        <v>0</v>
      </c>
      <c r="C23">
        <v>245</v>
      </c>
      <c r="F23">
        <v>1</v>
      </c>
      <c r="G23">
        <v>8</v>
      </c>
      <c r="H23">
        <f>C23*G23</f>
        <v>1960</v>
      </c>
      <c r="I23" s="3">
        <f>C23*F23</f>
        <v>245</v>
      </c>
      <c r="J23" s="3">
        <f>H23-I23</f>
        <v>1715</v>
      </c>
    </row>
    <row r="24" spans="2:10" x14ac:dyDescent="0.15">
      <c r="B24" s="2" t="s">
        <v>1</v>
      </c>
      <c r="C24">
        <v>12.5</v>
      </c>
      <c r="F24">
        <v>1</v>
      </c>
      <c r="G24">
        <v>8</v>
      </c>
      <c r="H24">
        <f t="shared" ref="H24:H31" si="2">C24*G24</f>
        <v>100</v>
      </c>
      <c r="I24" s="3">
        <f t="shared" ref="I24:I31" si="3">C24*F24</f>
        <v>12.5</v>
      </c>
      <c r="J24" s="3">
        <f t="shared" ref="J24:J31" si="4">H24-I24</f>
        <v>87.5</v>
      </c>
    </row>
    <row r="25" spans="2:10" x14ac:dyDescent="0.15">
      <c r="B25" s="2" t="s">
        <v>2</v>
      </c>
      <c r="C25">
        <v>5</v>
      </c>
      <c r="F25">
        <v>1</v>
      </c>
      <c r="G25">
        <v>8</v>
      </c>
      <c r="H25">
        <f t="shared" si="2"/>
        <v>40</v>
      </c>
      <c r="I25" s="3">
        <f t="shared" si="3"/>
        <v>5</v>
      </c>
      <c r="J25" s="3">
        <f t="shared" si="4"/>
        <v>35</v>
      </c>
    </row>
    <row r="26" spans="2:10" x14ac:dyDescent="0.15">
      <c r="B26" s="4" t="s">
        <v>42</v>
      </c>
      <c r="C26">
        <v>37.5</v>
      </c>
      <c r="F26">
        <v>1</v>
      </c>
      <c r="G26">
        <v>8</v>
      </c>
      <c r="H26">
        <f t="shared" si="2"/>
        <v>300</v>
      </c>
      <c r="I26" s="3">
        <f t="shared" si="3"/>
        <v>37.5</v>
      </c>
      <c r="J26" s="3">
        <f t="shared" si="4"/>
        <v>262.5</v>
      </c>
    </row>
    <row r="27" spans="2:10" x14ac:dyDescent="0.15">
      <c r="B27" s="2" t="s">
        <v>3</v>
      </c>
      <c r="C27">
        <v>20</v>
      </c>
      <c r="F27">
        <v>1</v>
      </c>
      <c r="G27">
        <v>8</v>
      </c>
      <c r="H27">
        <f t="shared" si="2"/>
        <v>160</v>
      </c>
      <c r="I27" s="3">
        <f t="shared" si="3"/>
        <v>20</v>
      </c>
      <c r="J27" s="3">
        <f t="shared" si="4"/>
        <v>140</v>
      </c>
    </row>
    <row r="28" spans="2:10" x14ac:dyDescent="0.15">
      <c r="B28" s="2" t="s">
        <v>4</v>
      </c>
      <c r="C28">
        <v>125</v>
      </c>
      <c r="F28">
        <v>1</v>
      </c>
      <c r="G28">
        <v>8</v>
      </c>
      <c r="H28">
        <f t="shared" si="2"/>
        <v>1000</v>
      </c>
      <c r="I28" s="3">
        <f t="shared" si="3"/>
        <v>125</v>
      </c>
      <c r="J28" s="3">
        <f t="shared" si="4"/>
        <v>875</v>
      </c>
    </row>
    <row r="29" spans="2:10" x14ac:dyDescent="0.15">
      <c r="B29" s="2" t="s">
        <v>5</v>
      </c>
      <c r="C29">
        <v>18.75</v>
      </c>
      <c r="F29">
        <v>1</v>
      </c>
      <c r="G29">
        <v>8</v>
      </c>
      <c r="H29">
        <f t="shared" si="2"/>
        <v>150</v>
      </c>
      <c r="I29" s="3">
        <f t="shared" si="3"/>
        <v>18.75</v>
      </c>
      <c r="J29" s="3">
        <f t="shared" si="4"/>
        <v>131.25</v>
      </c>
    </row>
    <row r="30" spans="2:10" x14ac:dyDescent="0.15">
      <c r="B30" s="2" t="s">
        <v>6</v>
      </c>
      <c r="C30">
        <v>30</v>
      </c>
      <c r="F30">
        <v>1</v>
      </c>
      <c r="G30">
        <v>8</v>
      </c>
      <c r="H30">
        <f t="shared" si="2"/>
        <v>240</v>
      </c>
      <c r="I30" s="3">
        <f t="shared" si="3"/>
        <v>30</v>
      </c>
      <c r="J30" s="3">
        <f t="shared" si="4"/>
        <v>210</v>
      </c>
    </row>
    <row r="31" spans="2:10" x14ac:dyDescent="0.15">
      <c r="B31" s="2" t="s">
        <v>16</v>
      </c>
      <c r="C31">
        <v>106.25</v>
      </c>
      <c r="F31">
        <v>1</v>
      </c>
      <c r="G31">
        <v>8</v>
      </c>
      <c r="H31">
        <f t="shared" si="2"/>
        <v>850</v>
      </c>
      <c r="I31" s="3">
        <f t="shared" si="3"/>
        <v>106.25</v>
      </c>
      <c r="J31" s="3">
        <f t="shared" si="4"/>
        <v>743.75</v>
      </c>
    </row>
    <row r="32" spans="2:10" x14ac:dyDescent="0.15">
      <c r="C32">
        <v>25</v>
      </c>
      <c r="F32">
        <v>1</v>
      </c>
      <c r="G32">
        <v>8</v>
      </c>
      <c r="H32">
        <f t="shared" ref="H32" si="5">C32*G32</f>
        <v>200</v>
      </c>
      <c r="I32" s="3">
        <f t="shared" ref="I32" si="6">C32*F32</f>
        <v>25</v>
      </c>
      <c r="J32" s="3">
        <f t="shared" ref="J32" si="7">H32-I32</f>
        <v>175</v>
      </c>
    </row>
    <row r="33" spans="8:13" x14ac:dyDescent="0.15">
      <c r="H33">
        <f>SUM(H21:H32)</f>
        <v>5000</v>
      </c>
      <c r="I33">
        <f>SUM(I21:I32)</f>
        <v>5024.2</v>
      </c>
      <c r="J33">
        <f>SUM(J21:J32)</f>
        <v>4375</v>
      </c>
    </row>
    <row r="38" spans="8:13" x14ac:dyDescent="0.15">
      <c r="I38">
        <v>5024.2</v>
      </c>
    </row>
    <row r="39" spans="8:13" x14ac:dyDescent="0.15">
      <c r="I39">
        <f>I38-I33</f>
        <v>0</v>
      </c>
    </row>
    <row r="42" spans="8:13" x14ac:dyDescent="0.15">
      <c r="M42">
        <v>71.099999999999994</v>
      </c>
    </row>
    <row r="43" spans="8:13" x14ac:dyDescent="0.15">
      <c r="M43">
        <v>64.8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底稿</vt:lpstr>
      <vt:lpstr>问题</vt:lpstr>
      <vt:lpstr>Sheet2</vt:lpstr>
      <vt:lpstr>底稿!Print_Area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sj2</dc:creator>
  <cp:lastModifiedBy>陈雪薇</cp:lastModifiedBy>
  <cp:lastPrinted>2021-09-24T09:29:56Z</cp:lastPrinted>
  <dcterms:created xsi:type="dcterms:W3CDTF">2019-06-17T07:53:33Z</dcterms:created>
  <dcterms:modified xsi:type="dcterms:W3CDTF">2021-10-18T02:09:35Z</dcterms:modified>
</cp:coreProperties>
</file>